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4" i="3" l="1"/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<sst xmlns="http://schemas.openxmlformats.org/spreadsheetml/2006/main" count="131" uniqueCount="100">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</sst>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41</xdr:col>
      <xdr:colOff>2077</xdr:colOff>
      <xdr:row>1</xdr:row>
      <xdr:rowOff>7040</xdr:rowOff>
    </xdr:from>
    <xdr:to>
      <xdr:col>49</xdr:col>
      <xdr:colOff>150323</xdr:colOff>
      <xdr:row>2</xdr:row>
      <xdr:rowOff>213940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437" y="60380"/>
          <a:ext cx="1733206" cy="50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K6" sqref="K6:Z6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156" t="s">
        <v>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</row>
    <row r="3" spans="1:56" s="26" customFormat="1" ht="21" customHeight="1" x14ac:dyDescent="0.3">
      <c r="B3" s="157" t="s">
        <v>83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ht="9" customHeight="1" thickBot="1" x14ac:dyDescent="0.35">
      <c r="A4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14.4" x14ac:dyDescent="0.3">
      <c r="B5" s="159" t="s">
        <v>14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</row>
    <row r="6" spans="1:56" x14ac:dyDescent="0.25">
      <c r="B6" s="2"/>
      <c r="C6" s="162" t="s">
        <v>5</v>
      </c>
      <c r="D6" s="162"/>
      <c r="E6" s="162"/>
      <c r="F6" s="162"/>
      <c r="G6" s="162"/>
      <c r="H6" s="162"/>
      <c r="I6" s="162"/>
      <c r="J6" s="163"/>
      <c r="K6" s="164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6"/>
      <c r="AA6" s="168" t="s">
        <v>65</v>
      </c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3"/>
      <c r="AN6" s="167">
        <f ca="1">TODAY()</f>
        <v>43776</v>
      </c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5"/>
    </row>
    <row r="7" spans="1:56" ht="13.8" thickBot="1" x14ac:dyDescent="0.3">
      <c r="B7" s="3"/>
      <c r="C7" s="162" t="s">
        <v>6</v>
      </c>
      <c r="D7" s="162"/>
      <c r="E7" s="162"/>
      <c r="F7" s="162"/>
      <c r="G7" s="162"/>
      <c r="H7" s="162"/>
      <c r="I7" s="162"/>
      <c r="J7" s="163"/>
      <c r="K7" s="177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2"/>
      <c r="AA7" s="178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80"/>
      <c r="AN7" s="177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81"/>
    </row>
    <row r="8" spans="1:56" ht="14.4" x14ac:dyDescent="0.3">
      <c r="B8" s="159" t="s">
        <v>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1"/>
    </row>
    <row r="9" spans="1:56" ht="14.4" customHeight="1" thickBot="1" x14ac:dyDescent="0.35">
      <c r="B9" s="4"/>
      <c r="C9" s="169" t="s">
        <v>8</v>
      </c>
      <c r="D9" s="169"/>
      <c r="E9" s="169"/>
      <c r="F9" s="169"/>
      <c r="G9" s="169"/>
      <c r="H9" s="169"/>
      <c r="I9" s="169"/>
      <c r="J9" s="170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  <c r="AA9" s="171" t="s">
        <v>9</v>
      </c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3"/>
      <c r="AN9" s="133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5"/>
    </row>
    <row r="10" spans="1:56" ht="29.4" customHeight="1" thickBot="1" x14ac:dyDescent="0.3">
      <c r="B10" s="2"/>
      <c r="C10" s="172" t="s">
        <v>10</v>
      </c>
      <c r="D10" s="172"/>
      <c r="E10" s="172"/>
      <c r="F10" s="172"/>
      <c r="G10" s="172"/>
      <c r="H10" s="172"/>
      <c r="I10" s="172"/>
      <c r="J10" s="173"/>
      <c r="K10" s="174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6"/>
    </row>
    <row r="11" spans="1:56" ht="14.4" x14ac:dyDescent="0.3">
      <c r="B11" s="144" t="s">
        <v>98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6"/>
    </row>
    <row r="12" spans="1:56" s="5" customFormat="1" ht="18" customHeight="1" x14ac:dyDescent="0.25">
      <c r="B12" s="120">
        <v>1</v>
      </c>
      <c r="C12" s="121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40"/>
      <c r="AZ12" s="1"/>
      <c r="BA12" s="1"/>
      <c r="BB12" s="1"/>
      <c r="BC12" s="1"/>
      <c r="BD12" s="1"/>
    </row>
    <row r="13" spans="1:56" s="5" customFormat="1" ht="18" customHeight="1" x14ac:dyDescent="0.25">
      <c r="B13" s="120">
        <v>2</v>
      </c>
      <c r="C13" s="121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3"/>
      <c r="AZ13" s="1"/>
      <c r="BA13" s="1"/>
      <c r="BB13" s="1"/>
      <c r="BC13" s="1"/>
      <c r="BD13" s="1"/>
    </row>
    <row r="14" spans="1:56" s="5" customFormat="1" ht="18" customHeight="1" x14ac:dyDescent="0.25">
      <c r="B14" s="120">
        <v>3</v>
      </c>
      <c r="C14" s="121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3"/>
      <c r="AZ14" s="1"/>
      <c r="BA14" s="1"/>
      <c r="BB14" s="1"/>
      <c r="BC14" s="1"/>
      <c r="BD14" s="1"/>
    </row>
    <row r="15" spans="1:56" ht="14.4" x14ac:dyDescent="0.3">
      <c r="B15" s="144" t="s">
        <v>15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6"/>
    </row>
    <row r="16" spans="1:56" s="5" customFormat="1" ht="14.4" x14ac:dyDescent="0.3">
      <c r="B16" s="120" t="s">
        <v>11</v>
      </c>
      <c r="C16" s="121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9"/>
      <c r="AL16" s="150" t="s">
        <v>12</v>
      </c>
      <c r="AM16" s="151"/>
      <c r="AN16" s="151"/>
      <c r="AO16" s="151"/>
      <c r="AP16" s="151"/>
      <c r="AQ16" s="151"/>
      <c r="AR16" s="151"/>
      <c r="AS16" s="152"/>
      <c r="AT16" s="153" t="s">
        <v>13</v>
      </c>
      <c r="AU16" s="154"/>
      <c r="AV16" s="154"/>
      <c r="AW16" s="154"/>
      <c r="AX16" s="154"/>
      <c r="AY16" s="155"/>
      <c r="AZ16" s="1"/>
      <c r="BA16" s="1"/>
      <c r="BB16" s="1"/>
      <c r="BC16" s="1"/>
      <c r="BD16" s="1"/>
    </row>
    <row r="17" spans="1:56" s="5" customFormat="1" ht="19.05" customHeight="1" x14ac:dyDescent="0.25">
      <c r="B17" s="120">
        <v>1</v>
      </c>
      <c r="C17" s="121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  <c r="AL17" s="125"/>
      <c r="AM17" s="126"/>
      <c r="AN17" s="126"/>
      <c r="AO17" s="126"/>
      <c r="AP17" s="126"/>
      <c r="AQ17" s="126"/>
      <c r="AR17" s="126"/>
      <c r="AS17" s="121"/>
      <c r="AT17" s="125"/>
      <c r="AU17" s="126"/>
      <c r="AV17" s="126"/>
      <c r="AW17" s="126"/>
      <c r="AX17" s="126"/>
      <c r="AY17" s="127"/>
      <c r="AZ17" s="1"/>
      <c r="BA17" s="1"/>
      <c r="BB17" s="1"/>
      <c r="BC17" s="1"/>
      <c r="BD17" s="1"/>
    </row>
    <row r="18" spans="1:56" s="5" customFormat="1" ht="19.05" customHeight="1" x14ac:dyDescent="0.25">
      <c r="B18" s="120">
        <v>2</v>
      </c>
      <c r="C18" s="121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4"/>
      <c r="AL18" s="125"/>
      <c r="AM18" s="126"/>
      <c r="AN18" s="126"/>
      <c r="AO18" s="126"/>
      <c r="AP18" s="126"/>
      <c r="AQ18" s="126"/>
      <c r="AR18" s="126"/>
      <c r="AS18" s="121"/>
      <c r="AT18" s="125"/>
      <c r="AU18" s="126"/>
      <c r="AV18" s="126"/>
      <c r="AW18" s="126"/>
      <c r="AX18" s="126"/>
      <c r="AY18" s="127"/>
      <c r="AZ18" s="1"/>
      <c r="BA18" s="1"/>
      <c r="BB18" s="1"/>
      <c r="BC18" s="1"/>
      <c r="BD18" s="1"/>
    </row>
    <row r="19" spans="1:56" s="5" customFormat="1" ht="19.05" customHeight="1" x14ac:dyDescent="0.25">
      <c r="B19" s="120">
        <v>3</v>
      </c>
      <c r="C19" s="121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4"/>
      <c r="AL19" s="125"/>
      <c r="AM19" s="126"/>
      <c r="AN19" s="126"/>
      <c r="AO19" s="126"/>
      <c r="AP19" s="126"/>
      <c r="AQ19" s="126"/>
      <c r="AR19" s="126"/>
      <c r="AS19" s="121"/>
      <c r="AT19" s="125"/>
      <c r="AU19" s="126"/>
      <c r="AV19" s="126"/>
      <c r="AW19" s="126"/>
      <c r="AX19" s="126"/>
      <c r="AY19" s="127"/>
      <c r="AZ19" s="1"/>
      <c r="BA19" s="1"/>
      <c r="BB19" s="1"/>
      <c r="BC19" s="1"/>
      <c r="BD19" s="1"/>
    </row>
    <row r="20" spans="1:56" ht="14.4" x14ac:dyDescent="0.3">
      <c r="B20" s="117" t="s">
        <v>16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9"/>
    </row>
    <row r="21" spans="1:56" ht="14.4" x14ac:dyDescent="0.3">
      <c r="B21" s="136" t="s">
        <v>66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  <c r="AC21" s="137" t="s">
        <v>67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9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09">
        <v>15</v>
      </c>
      <c r="Z25" s="109"/>
      <c r="AA25" s="109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10">
        <v>10000</v>
      </c>
      <c r="AW25" s="110"/>
      <c r="AX25" s="110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f>+Y35</f>
        <v>48</v>
      </c>
      <c r="AW26" s="111"/>
      <c r="AX26" s="111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28">
        <v>2</v>
      </c>
      <c r="Z27" s="128"/>
      <c r="AA27" s="128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8">
        <f>+AV25/AV26</f>
        <v>208.33333333333334</v>
      </c>
      <c r="AW27" s="108"/>
      <c r="AX27" s="108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9">
        <f>ROUND(Y25*Y27,0)</f>
        <v>30</v>
      </c>
      <c r="Z28" s="109"/>
      <c r="AA28" s="109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9">
        <v>596</v>
      </c>
      <c r="AW29" s="129"/>
      <c r="AX29" s="129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28">
        <v>3</v>
      </c>
      <c r="Z30" s="128"/>
      <c r="AA30" s="128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9">
        <f>ROUND(+Y28*Y30,0)</f>
        <v>90</v>
      </c>
      <c r="Z31" s="109"/>
      <c r="AA31" s="109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11">
        <f>Y53</f>
        <v>15</v>
      </c>
      <c r="AW34" s="111"/>
      <c r="AX34" s="111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28">
        <v>48</v>
      </c>
      <c r="Z35" s="128"/>
      <c r="AA35" s="128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8">
        <f>+AV33/AV34</f>
        <v>666.66666666666663</v>
      </c>
      <c r="AW35" s="108"/>
      <c r="AX35" s="108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9">
        <f>+Y31</f>
        <v>90</v>
      </c>
      <c r="Z36" s="109"/>
      <c r="AA36" s="109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4">
        <f>+Y35/Y36</f>
        <v>0.53333333333333333</v>
      </c>
      <c r="Z37" s="114"/>
      <c r="AA37" s="11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8"/>
      <c r="AW37" s="108"/>
      <c r="AX37" s="108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9"/>
      <c r="Z38" s="109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8">
        <v>165</v>
      </c>
      <c r="AW38" s="108"/>
      <c r="AX38" s="108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8">
        <v>283</v>
      </c>
      <c r="AW39" s="108"/>
      <c r="AX39" s="108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48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9">
        <f>Y53</f>
        <v>15</v>
      </c>
      <c r="AW43" s="109"/>
      <c r="AX43" s="109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13">
        <v>200</v>
      </c>
      <c r="Z44" s="113"/>
      <c r="AA44" s="113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10">
        <v>5000</v>
      </c>
      <c r="AW44" s="110"/>
      <c r="AX44" s="110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8">
        <f>+AV43*AV44</f>
        <v>75000</v>
      </c>
      <c r="AW45" s="108"/>
      <c r="AX45" s="108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4">
        <f>+Y43/Y44</f>
        <v>0.24</v>
      </c>
      <c r="Z46" s="114"/>
      <c r="AA46" s="114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9"/>
      <c r="Z47" s="109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8">
        <f>+AV33</f>
        <v>10000</v>
      </c>
      <c r="AW47" s="108"/>
      <c r="AX47" s="108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7.5</v>
      </c>
      <c r="AW48" s="100"/>
      <c r="AX48" s="100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13">
        <v>20</v>
      </c>
      <c r="Z52" s="113"/>
      <c r="AA52" s="113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3">
        <v>15</v>
      </c>
      <c r="Z53" s="113"/>
      <c r="AA53" s="113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4">
        <f>+Y53/Y52</f>
        <v>0.75</v>
      </c>
      <c r="Z54" s="114"/>
      <c r="AA54" s="11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11">
        <f>+Y35</f>
        <v>48</v>
      </c>
      <c r="AW54" s="111"/>
      <c r="AX54" s="111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9"/>
      <c r="Z55" s="109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5">
        <f>IF(AV54=0,0,ROUND(+AV53/AV54,0))</f>
        <v>208</v>
      </c>
      <c r="AW55" s="115"/>
      <c r="AX55" s="115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4"/>
      <c r="Z56" s="114"/>
      <c r="AA56" s="11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12" t="s">
        <v>46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25"/>
      <c r="V57" s="104"/>
      <c r="W57" s="104"/>
      <c r="X57" s="25"/>
      <c r="Y57" s="99">
        <f>+Y53</f>
        <v>15</v>
      </c>
      <c r="Z57" s="99"/>
      <c r="AA57" s="99"/>
      <c r="AB57" s="36"/>
      <c r="AE57" s="6" t="s">
        <v>60</v>
      </c>
      <c r="AU57" s="20" t="s">
        <v>59</v>
      </c>
      <c r="AV57" s="116">
        <f>+AV29</f>
        <v>596</v>
      </c>
      <c r="AW57" s="116"/>
      <c r="AX57" s="116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9">
        <f>+Y43</f>
        <v>48</v>
      </c>
      <c r="Z58" s="109"/>
      <c r="AA58" s="109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208</v>
      </c>
      <c r="AW58" s="98"/>
      <c r="AX58" s="98"/>
      <c r="AY58" s="8"/>
    </row>
    <row r="59" spans="2:55" ht="13.2" customHeight="1" x14ac:dyDescent="0.25">
      <c r="B59" s="13"/>
      <c r="C59" s="52" t="s">
        <v>88</v>
      </c>
      <c r="Y59" s="100">
        <f>Y57/Y58</f>
        <v>0.3125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388</v>
      </c>
      <c r="AW59" s="102"/>
      <c r="AX59" s="102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48</v>
      </c>
      <c r="AW60" s="99"/>
      <c r="AX60" s="99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18624</v>
      </c>
      <c r="AW61" s="102"/>
      <c r="AX61" s="102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1.8624000000000001</v>
      </c>
      <c r="AW64" s="101"/>
      <c r="AX64" s="101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05">
        <v>30000</v>
      </c>
      <c r="AW69" s="105"/>
      <c r="AX69" s="105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06">
        <v>15000</v>
      </c>
      <c r="AW70" s="106"/>
      <c r="AX70" s="106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7">
        <f>+AV69-AV70</f>
        <v>15000</v>
      </c>
      <c r="AW71" s="107"/>
      <c r="AX71" s="107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5000</v>
      </c>
      <c r="AW73" s="96"/>
      <c r="AX73" s="96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5000</v>
      </c>
      <c r="AW75" s="99"/>
      <c r="AX75" s="99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0.5</v>
      </c>
      <c r="AW77" s="101"/>
      <c r="AX77" s="101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55" customFormat="1" ht="15.6" x14ac:dyDescent="0.3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x14ac:dyDescent="0.25">
      <c r="Y82" s="73"/>
      <c r="Z82" s="74"/>
      <c r="AA82" s="74"/>
      <c r="AB82" s="74"/>
    </row>
    <row r="83" spans="1:51" x14ac:dyDescent="0.25">
      <c r="Y83" s="73"/>
      <c r="Z83" s="74"/>
      <c r="AA83" s="74"/>
      <c r="AB83" s="74"/>
    </row>
    <row r="84" spans="1:51" s="26" customFormat="1" ht="15" x14ac:dyDescent="0.25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0.53333333333333333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No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0.24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15</v>
      </c>
      <c r="AC88" s="85"/>
      <c r="AD88" s="85"/>
      <c r="AE88" s="85"/>
      <c r="AF88" s="85"/>
      <c r="AG88" s="86"/>
      <c r="AH88" s="84">
        <f>+Y52</f>
        <v>20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0.3125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208.33333333333334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666.66666666666663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7.5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1.8624000000000001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0.5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No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656FE514EB64683B643F0E82B7D66" ma:contentTypeVersion="12" ma:contentTypeDescription="Create a new document." ma:contentTypeScope="" ma:versionID="6421b46f56df13e7c02bbdd1759fd715">
  <xsd:schema xmlns:xsd="http://www.w3.org/2001/XMLSchema" xmlns:xs="http://www.w3.org/2001/XMLSchema" xmlns:p="http://schemas.microsoft.com/office/2006/metadata/properties" xmlns:ns2="0dc4dac6-ba28-4edb-933b-0ac810009bd4" xmlns:ns3="9bd12728-9539-46f6-a810-8ae472be8b3f" targetNamespace="http://schemas.microsoft.com/office/2006/metadata/properties" ma:root="true" ma:fieldsID="f860c2cc251baee873d411a04f500529" ns2:_="" ns3:_="">
    <xsd:import namespace="0dc4dac6-ba28-4edb-933b-0ac810009bd4"/>
    <xsd:import namespace="9bd12728-9539-46f6-a810-8ae472be8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4dac6-ba28-4edb-933b-0ac810009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12728-9539-46f6-a810-8ae472be8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44C61-6440-4ACC-A27C-83146604D306}"/>
</file>

<file path=customXml/itemProps2.xml><?xml version="1.0" encoding="utf-8"?>
<ds:datastoreItem xmlns:ds="http://schemas.openxmlformats.org/officeDocument/2006/customXml" ds:itemID="{180F49BA-6362-401A-BA23-42828509737F}"/>
</file>

<file path=customXml/itemProps3.xml><?xml version="1.0" encoding="utf-8"?>
<ds:datastoreItem xmlns:ds="http://schemas.openxmlformats.org/officeDocument/2006/customXml" ds:itemID="{23C2B255-D63B-4CB1-ABC9-2DCA1ACAD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2019-11-07T18:55:34Z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0x010100C30656FE514EB64683B643F0E82B7D66</vt:lpwstr>
  </property>
</Properties>
</file>