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81" i="3" l="1"/>
  <c r="AV43" i="3"/>
  <c r="AH89" i="3"/>
  <c r="Y57" i="3"/>
  <c r="AV57" i="3" l="1"/>
  <c r="AV54" i="3"/>
  <c r="AH93" i="3"/>
  <c r="AH92" i="3"/>
  <c r="AH88" i="3"/>
  <c r="AB88" i="3"/>
  <c r="AO88" i="3" s="1"/>
  <c r="AH87" i="3"/>
  <c r="AH86" i="3"/>
  <c r="AV60" i="3"/>
  <c r="Y43" i="3" l="1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/>
  <c r="AB92" i="3" s="1"/>
  <c r="AO92" i="3" s="1"/>
  <c r="Y46" i="3"/>
  <c r="AB87" i="3" s="1"/>
  <c r="AO87" i="3" s="1"/>
  <c r="Y28" i="3"/>
  <c r="Y31" i="3" s="1"/>
  <c r="Y36" i="3" s="1"/>
  <c r="Y37" i="3" s="1"/>
  <c r="AB86" i="3" s="1"/>
  <c r="AO86" i="3" s="1"/>
  <c r="AN6" i="3"/>
  <c r="AV35" i="3" l="1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s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<sst xmlns="http://schemas.openxmlformats.org/spreadsheetml/2006/main" count="131" uniqueCount="100">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</sst>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43</xdr:col>
      <xdr:colOff>76200</xdr:colOff>
      <xdr:row>1</xdr:row>
      <xdr:rowOff>91440</xdr:rowOff>
    </xdr:from>
    <xdr:to>
      <xdr:col>49</xdr:col>
      <xdr:colOff>153035</xdr:colOff>
      <xdr:row>2</xdr:row>
      <xdr:rowOff>236220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4320" y="144780"/>
          <a:ext cx="1296035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"/>
  <sheetViews>
    <sheetView tabSelected="1" zoomScaleNormal="100" workbookViewId="0">
      <selection activeCell="B5" sqref="B5:AY5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ht="4.2" customHeight="1" x14ac:dyDescent="0.25"/>
    <row r="2" spans="1:56" ht="23.4" x14ac:dyDescent="0.45">
      <c r="A2"/>
      <c r="B2" s="76" t="s">
        <v>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</row>
    <row r="3" spans="1:56" s="26" customFormat="1" ht="21" customHeight="1" x14ac:dyDescent="0.3">
      <c r="B3" s="77" t="s">
        <v>83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6" ht="9" customHeight="1" thickBot="1" x14ac:dyDescent="0.35">
      <c r="A4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6" ht="14.4" x14ac:dyDescent="0.3">
      <c r="B5" s="79" t="s">
        <v>14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1"/>
    </row>
    <row r="6" spans="1:56" x14ac:dyDescent="0.25">
      <c r="B6" s="2"/>
      <c r="C6" s="82" t="s">
        <v>5</v>
      </c>
      <c r="D6" s="82"/>
      <c r="E6" s="82"/>
      <c r="F6" s="82"/>
      <c r="G6" s="82"/>
      <c r="H6" s="82"/>
      <c r="I6" s="82"/>
      <c r="J6" s="83"/>
      <c r="K6" s="84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90" t="s">
        <v>65</v>
      </c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3"/>
      <c r="AN6" s="87">
        <f ca="1">TODAY()</f>
        <v>42709</v>
      </c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9"/>
    </row>
    <row r="7" spans="1:56" ht="13.8" thickBot="1" x14ac:dyDescent="0.3">
      <c r="B7" s="3"/>
      <c r="C7" s="82" t="s">
        <v>6</v>
      </c>
      <c r="D7" s="82"/>
      <c r="E7" s="82"/>
      <c r="F7" s="82"/>
      <c r="G7" s="82"/>
      <c r="H7" s="82"/>
      <c r="I7" s="82"/>
      <c r="J7" s="83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  <c r="AA7" s="113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5"/>
      <c r="AN7" s="110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6"/>
    </row>
    <row r="8" spans="1:56" ht="14.4" x14ac:dyDescent="0.3">
      <c r="B8" s="79" t="s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1"/>
    </row>
    <row r="9" spans="1:56" ht="14.4" customHeight="1" thickBot="1" x14ac:dyDescent="0.35">
      <c r="B9" s="4"/>
      <c r="C9" s="91" t="s">
        <v>8</v>
      </c>
      <c r="D9" s="91"/>
      <c r="E9" s="91"/>
      <c r="F9" s="91"/>
      <c r="G9" s="91"/>
      <c r="H9" s="91"/>
      <c r="I9" s="91"/>
      <c r="J9" s="92"/>
      <c r="K9" s="117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  <c r="AA9" s="93" t="s">
        <v>9</v>
      </c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3"/>
      <c r="AN9" s="11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9"/>
    </row>
    <row r="10" spans="1:56" ht="29.4" customHeight="1" thickBot="1" x14ac:dyDescent="0.3">
      <c r="B10" s="2"/>
      <c r="C10" s="105" t="s">
        <v>10</v>
      </c>
      <c r="D10" s="105"/>
      <c r="E10" s="105"/>
      <c r="F10" s="105"/>
      <c r="G10" s="105"/>
      <c r="H10" s="105"/>
      <c r="I10" s="105"/>
      <c r="J10" s="106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1:56" ht="14.4" x14ac:dyDescent="0.3">
      <c r="B11" s="101" t="s">
        <v>98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3"/>
    </row>
    <row r="12" spans="1:56" s="5" customFormat="1" ht="18" customHeight="1" x14ac:dyDescent="0.25">
      <c r="B12" s="104">
        <v>1</v>
      </c>
      <c r="C12" s="99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123"/>
      <c r="AZ12" s="1"/>
      <c r="BA12" s="1"/>
      <c r="BB12" s="1"/>
      <c r="BC12" s="1"/>
      <c r="BD12" s="1"/>
    </row>
    <row r="13" spans="1:56" s="5" customFormat="1" ht="18" customHeight="1" x14ac:dyDescent="0.25">
      <c r="B13" s="104">
        <v>2</v>
      </c>
      <c r="C13" s="99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6"/>
      <c r="AZ13" s="1"/>
      <c r="BA13" s="1"/>
      <c r="BB13" s="1"/>
      <c r="BC13" s="1"/>
      <c r="BD13" s="1"/>
    </row>
    <row r="14" spans="1:56" s="5" customFormat="1" ht="18" customHeight="1" x14ac:dyDescent="0.25">
      <c r="B14" s="104">
        <v>3</v>
      </c>
      <c r="C14" s="99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6"/>
      <c r="AZ14" s="1"/>
      <c r="BA14" s="1"/>
      <c r="BB14" s="1"/>
      <c r="BC14" s="1"/>
      <c r="BD14" s="1"/>
    </row>
    <row r="15" spans="1:56" ht="14.4" x14ac:dyDescent="0.3">
      <c r="B15" s="101" t="s">
        <v>15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3"/>
    </row>
    <row r="16" spans="1:56" s="5" customFormat="1" ht="14.4" x14ac:dyDescent="0.3">
      <c r="B16" s="104" t="s">
        <v>11</v>
      </c>
      <c r="C16" s="99"/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3"/>
      <c r="AL16" s="134" t="s">
        <v>12</v>
      </c>
      <c r="AM16" s="135"/>
      <c r="AN16" s="135"/>
      <c r="AO16" s="135"/>
      <c r="AP16" s="135"/>
      <c r="AQ16" s="135"/>
      <c r="AR16" s="135"/>
      <c r="AS16" s="136"/>
      <c r="AT16" s="137" t="s">
        <v>13</v>
      </c>
      <c r="AU16" s="138"/>
      <c r="AV16" s="138"/>
      <c r="AW16" s="138"/>
      <c r="AX16" s="138"/>
      <c r="AY16" s="139"/>
      <c r="AZ16" s="1"/>
      <c r="BA16" s="1"/>
      <c r="BB16" s="1"/>
      <c r="BC16" s="1"/>
      <c r="BD16" s="1"/>
    </row>
    <row r="17" spans="1:56" s="5" customFormat="1" ht="19.05" customHeight="1" x14ac:dyDescent="0.25">
      <c r="B17" s="104">
        <v>1</v>
      </c>
      <c r="C17" s="99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6"/>
      <c r="AL17" s="97"/>
      <c r="AM17" s="98"/>
      <c r="AN17" s="98"/>
      <c r="AO17" s="98"/>
      <c r="AP17" s="98"/>
      <c r="AQ17" s="98"/>
      <c r="AR17" s="98"/>
      <c r="AS17" s="99"/>
      <c r="AT17" s="97"/>
      <c r="AU17" s="98"/>
      <c r="AV17" s="98"/>
      <c r="AW17" s="98"/>
      <c r="AX17" s="98"/>
      <c r="AY17" s="100"/>
      <c r="AZ17" s="1"/>
      <c r="BA17" s="1"/>
      <c r="BB17" s="1"/>
      <c r="BC17" s="1"/>
      <c r="BD17" s="1"/>
    </row>
    <row r="18" spans="1:56" s="5" customFormat="1" ht="19.05" customHeight="1" x14ac:dyDescent="0.25">
      <c r="B18" s="104">
        <v>2</v>
      </c>
      <c r="C18" s="99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6"/>
      <c r="AL18" s="97"/>
      <c r="AM18" s="98"/>
      <c r="AN18" s="98"/>
      <c r="AO18" s="98"/>
      <c r="AP18" s="98"/>
      <c r="AQ18" s="98"/>
      <c r="AR18" s="98"/>
      <c r="AS18" s="99"/>
      <c r="AT18" s="97"/>
      <c r="AU18" s="98"/>
      <c r="AV18" s="98"/>
      <c r="AW18" s="98"/>
      <c r="AX18" s="98"/>
      <c r="AY18" s="100"/>
      <c r="AZ18" s="1"/>
      <c r="BA18" s="1"/>
      <c r="BB18" s="1"/>
      <c r="BC18" s="1"/>
      <c r="BD18" s="1"/>
    </row>
    <row r="19" spans="1:56" s="5" customFormat="1" ht="19.05" customHeight="1" x14ac:dyDescent="0.25">
      <c r="B19" s="104">
        <v>3</v>
      </c>
      <c r="C19" s="9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7"/>
      <c r="AM19" s="98"/>
      <c r="AN19" s="98"/>
      <c r="AO19" s="98"/>
      <c r="AP19" s="98"/>
      <c r="AQ19" s="98"/>
      <c r="AR19" s="98"/>
      <c r="AS19" s="99"/>
      <c r="AT19" s="97"/>
      <c r="AU19" s="98"/>
      <c r="AV19" s="98"/>
      <c r="AW19" s="98"/>
      <c r="AX19" s="98"/>
      <c r="AY19" s="100"/>
      <c r="AZ19" s="1"/>
      <c r="BA19" s="1"/>
      <c r="BB19" s="1"/>
      <c r="BC19" s="1"/>
      <c r="BD19" s="1"/>
    </row>
    <row r="20" spans="1:56" ht="14.4" x14ac:dyDescent="0.3">
      <c r="B20" s="128" t="s">
        <v>16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0"/>
    </row>
    <row r="21" spans="1:56" ht="14.4" x14ac:dyDescent="0.3">
      <c r="B21" s="119" t="s">
        <v>66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20" t="s">
        <v>67</v>
      </c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2"/>
    </row>
    <row r="22" spans="1:56" s="9" customFormat="1" ht="10.050000000000001" customHeight="1" x14ac:dyDescent="0.2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25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25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25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27">
        <v>10</v>
      </c>
      <c r="Z25" s="127"/>
      <c r="AA25" s="127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46">
        <v>10000</v>
      </c>
      <c r="AW25" s="146"/>
      <c r="AX25" s="146"/>
      <c r="AY25" s="8"/>
      <c r="AZ25" s="8"/>
    </row>
    <row r="26" spans="1:56" x14ac:dyDescent="0.25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47">
        <f>+Y35</f>
        <v>48</v>
      </c>
      <c r="AW26" s="147"/>
      <c r="AX26" s="147"/>
      <c r="AY26" s="8"/>
      <c r="AZ26" s="8"/>
    </row>
    <row r="27" spans="1:56" x14ac:dyDescent="0.25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40">
        <v>2</v>
      </c>
      <c r="Z27" s="140"/>
      <c r="AA27" s="140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45">
        <f>+AV25/AV26</f>
        <v>208.33333333333334</v>
      </c>
      <c r="AW27" s="145"/>
      <c r="AX27" s="145"/>
      <c r="AY27" s="11"/>
    </row>
    <row r="28" spans="1:56" x14ac:dyDescent="0.25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27">
        <f>ROUND(Y25*Y27,0)</f>
        <v>20</v>
      </c>
      <c r="Z28" s="127"/>
      <c r="AA28" s="127"/>
      <c r="AB28" s="38"/>
      <c r="AC28" s="19"/>
      <c r="AV28" s="74"/>
      <c r="AW28" s="74"/>
    </row>
    <row r="29" spans="1:56" x14ac:dyDescent="0.25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41">
        <v>596</v>
      </c>
      <c r="AW29" s="141"/>
      <c r="AX29" s="141"/>
      <c r="AY29" s="21"/>
      <c r="AZ29" s="25"/>
    </row>
    <row r="30" spans="1:56" x14ac:dyDescent="0.25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40">
        <v>3</v>
      </c>
      <c r="Z30" s="140"/>
      <c r="AA30" s="140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25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27">
        <f>ROUND(+Y28*Y30,0)</f>
        <v>60</v>
      </c>
      <c r="Z31" s="127"/>
      <c r="AA31" s="127"/>
      <c r="AB31" s="38"/>
      <c r="AC31" s="19"/>
      <c r="AD31" s="50" t="s">
        <v>39</v>
      </c>
    </row>
    <row r="32" spans="1:56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25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6">
        <f>+AV25</f>
        <v>10000</v>
      </c>
      <c r="AW33" s="146"/>
      <c r="AX33" s="146"/>
      <c r="AY33" s="8"/>
      <c r="AZ33" s="8"/>
    </row>
    <row r="34" spans="1:52" x14ac:dyDescent="0.25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47">
        <v>15</v>
      </c>
      <c r="AW34" s="147"/>
      <c r="AX34" s="147"/>
      <c r="AY34" s="8"/>
      <c r="AZ34" s="8"/>
    </row>
    <row r="35" spans="1:52" x14ac:dyDescent="0.25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51">
        <v>48</v>
      </c>
      <c r="Z35" s="151"/>
      <c r="AA35" s="151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45">
        <f>+AV33/AV34</f>
        <v>666.66666666666663</v>
      </c>
      <c r="AW35" s="145"/>
      <c r="AX35" s="145"/>
      <c r="AY35" s="11"/>
    </row>
    <row r="36" spans="1:52" x14ac:dyDescent="0.25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7">
        <f>+Y31</f>
        <v>60</v>
      </c>
      <c r="Z36" s="127"/>
      <c r="AA36" s="127"/>
      <c r="AB36" s="38"/>
      <c r="AC36" s="19"/>
      <c r="AV36" s="74"/>
      <c r="AW36" s="74"/>
    </row>
    <row r="37" spans="1:52" x14ac:dyDescent="0.25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44">
        <f>+Y35/Y36</f>
        <v>0.8</v>
      </c>
      <c r="Z37" s="144"/>
      <c r="AA37" s="144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45"/>
      <c r="AW37" s="145"/>
      <c r="AX37" s="145"/>
      <c r="AY37" s="7"/>
      <c r="AZ37" s="7"/>
    </row>
    <row r="38" spans="1:5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27"/>
      <c r="Z38" s="127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45">
        <v>165</v>
      </c>
      <c r="AW38" s="145"/>
      <c r="AX38" s="145"/>
      <c r="AY38" s="8"/>
      <c r="AZ38" s="8"/>
    </row>
    <row r="39" spans="1:52" x14ac:dyDescent="0.25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43" t="s">
        <v>26</v>
      </c>
      <c r="Z39" s="143"/>
      <c r="AA39" s="143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45">
        <v>283</v>
      </c>
      <c r="AW39" s="145"/>
      <c r="AX39" s="145"/>
      <c r="AY39" s="21"/>
      <c r="AZ39" s="25"/>
    </row>
    <row r="40" spans="1:52" s="9" customFormat="1" ht="10.050000000000001" customHeight="1" x14ac:dyDescent="0.2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25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25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25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51">
        <f>+Y35</f>
        <v>48</v>
      </c>
      <c r="Z43" s="151"/>
      <c r="AA43" s="151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27">
        <f>Y53</f>
        <v>15</v>
      </c>
      <c r="AW43" s="127"/>
      <c r="AX43" s="127"/>
      <c r="AY43" s="8"/>
      <c r="AZ43" s="8"/>
    </row>
    <row r="44" spans="1:52" x14ac:dyDescent="0.25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7">
        <v>200</v>
      </c>
      <c r="Z44" s="127"/>
      <c r="AA44" s="127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146">
        <v>5000</v>
      </c>
      <c r="AW44" s="146"/>
      <c r="AX44" s="146"/>
      <c r="AY44" s="8"/>
    </row>
    <row r="45" spans="1:52" x14ac:dyDescent="0.25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45">
        <f>+AV43*AV44</f>
        <v>75000</v>
      </c>
      <c r="AW45" s="145"/>
      <c r="AX45" s="145"/>
      <c r="AY45" s="11"/>
    </row>
    <row r="46" spans="1:52" x14ac:dyDescent="0.25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44">
        <f>+Y43/Y44</f>
        <v>0.24</v>
      </c>
      <c r="Z46" s="144"/>
      <c r="AA46" s="144"/>
      <c r="AB46" s="38"/>
      <c r="AC46" s="19"/>
      <c r="AV46" s="74"/>
      <c r="AW46" s="74"/>
    </row>
    <row r="47" spans="1:52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27"/>
      <c r="Z47" s="127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45">
        <f>+AV33</f>
        <v>10000</v>
      </c>
      <c r="AW47" s="145"/>
      <c r="AX47" s="145"/>
      <c r="AY47" s="8"/>
      <c r="AZ47" s="8"/>
    </row>
    <row r="48" spans="1:52" x14ac:dyDescent="0.25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54">
        <v>0.45</v>
      </c>
      <c r="Z48" s="143"/>
      <c r="AA48" s="143"/>
      <c r="AB48" s="36"/>
      <c r="AC48" s="17"/>
      <c r="AE48" s="20" t="s">
        <v>51</v>
      </c>
      <c r="AV48" s="150">
        <f>+AV45/AV47</f>
        <v>7.5</v>
      </c>
      <c r="AW48" s="150"/>
      <c r="AX48" s="150"/>
    </row>
    <row r="49" spans="2:55" ht="10.050000000000001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5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2" customHeight="1" x14ac:dyDescent="0.25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5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27">
        <v>20</v>
      </c>
      <c r="Z52" s="127"/>
      <c r="AA52" s="127"/>
      <c r="AB52" s="38"/>
      <c r="AC52" s="19"/>
      <c r="AD52" s="32" t="s">
        <v>75</v>
      </c>
      <c r="AZ52" s="8"/>
    </row>
    <row r="53" spans="2:55" x14ac:dyDescent="0.25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27">
        <v>15</v>
      </c>
      <c r="Z53" s="127"/>
      <c r="AA53" s="127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146">
        <f>+AV47</f>
        <v>10000</v>
      </c>
      <c r="AW53" s="146"/>
      <c r="AX53" s="146"/>
      <c r="AY53" s="8"/>
      <c r="AZ53" s="11"/>
    </row>
    <row r="54" spans="2:55" x14ac:dyDescent="0.25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44">
        <f>+Y53/Y52</f>
        <v>0.75</v>
      </c>
      <c r="Z54" s="144"/>
      <c r="AA54" s="144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47">
        <f>+Y35</f>
        <v>48</v>
      </c>
      <c r="AW54" s="147"/>
      <c r="AX54" s="147"/>
      <c r="AY54" s="8"/>
    </row>
    <row r="55" spans="2:55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27"/>
      <c r="Z55" s="127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48">
        <f>IF(AV54=0,0,ROUND(+AV53/AV54,0))</f>
        <v>208</v>
      </c>
      <c r="AW55" s="148"/>
      <c r="AX55" s="148"/>
      <c r="AY55" s="11"/>
    </row>
    <row r="56" spans="2:55" x14ac:dyDescent="0.25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43"/>
      <c r="W56" s="143"/>
      <c r="X56" s="25"/>
      <c r="Y56" s="144"/>
      <c r="Z56" s="144"/>
      <c r="AA56" s="144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5">
      <c r="B57" s="13"/>
      <c r="C57" s="142" t="s">
        <v>46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25"/>
      <c r="V57" s="143"/>
      <c r="W57" s="143"/>
      <c r="X57" s="25"/>
      <c r="Y57" s="151">
        <f>+Y53</f>
        <v>15</v>
      </c>
      <c r="Z57" s="151"/>
      <c r="AA57" s="151"/>
      <c r="AB57" s="36"/>
      <c r="AE57" s="6" t="s">
        <v>60</v>
      </c>
      <c r="AU57" s="20" t="s">
        <v>59</v>
      </c>
      <c r="AV57" s="149">
        <f>+AV29</f>
        <v>596</v>
      </c>
      <c r="AW57" s="149"/>
      <c r="AX57" s="149"/>
    </row>
    <row r="58" spans="2:55" x14ac:dyDescent="0.25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43"/>
      <c r="W58" s="143"/>
      <c r="X58" s="25"/>
      <c r="Y58" s="127">
        <f>+Y43</f>
        <v>48</v>
      </c>
      <c r="Z58" s="127"/>
      <c r="AA58" s="127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146">
        <f>+AV55</f>
        <v>208</v>
      </c>
      <c r="AW58" s="146"/>
      <c r="AX58" s="146"/>
      <c r="AY58" s="8"/>
    </row>
    <row r="59" spans="2:55" ht="13.2" customHeight="1" x14ac:dyDescent="0.25">
      <c r="B59" s="13"/>
      <c r="C59" s="52" t="s">
        <v>88</v>
      </c>
      <c r="Y59" s="150">
        <f>Y57/Y58</f>
        <v>0.3125</v>
      </c>
      <c r="Z59" s="150"/>
      <c r="AA59" s="150"/>
      <c r="AB59" s="36"/>
      <c r="AC59" s="13"/>
      <c r="AE59" s="6" t="s">
        <v>3</v>
      </c>
      <c r="AU59" s="6" t="s">
        <v>29</v>
      </c>
      <c r="AV59" s="153">
        <f>+AV57-AV58</f>
        <v>388</v>
      </c>
      <c r="AW59" s="153"/>
      <c r="AX59" s="153"/>
    </row>
    <row r="60" spans="2:55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151">
        <f>+AV54</f>
        <v>48</v>
      </c>
      <c r="AW60" s="151"/>
      <c r="AX60" s="151"/>
      <c r="AZ60" s="13"/>
    </row>
    <row r="61" spans="2:55" x14ac:dyDescent="0.25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75">
        <v>0.25</v>
      </c>
      <c r="Z61" s="75"/>
      <c r="AA61" s="75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53">
        <f>+AV59*AV60</f>
        <v>18624</v>
      </c>
      <c r="AW61" s="153"/>
      <c r="AX61" s="153"/>
      <c r="AY61" s="13"/>
    </row>
    <row r="62" spans="2:55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73">
        <f>+AV53</f>
        <v>10000</v>
      </c>
      <c r="AW63" s="74"/>
      <c r="AX63" s="74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75">
        <f>+AV61/AV63</f>
        <v>1.8624000000000001</v>
      </c>
      <c r="AW64" s="75"/>
      <c r="AX64" s="75"/>
      <c r="AY64" s="27"/>
    </row>
    <row r="65" spans="1:52" ht="10.050000000000001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49">
        <v>30000</v>
      </c>
      <c r="AW69" s="149"/>
      <c r="AX69" s="149"/>
      <c r="AY69" s="8"/>
      <c r="AZ69" s="8"/>
    </row>
    <row r="70" spans="1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152">
        <v>15000</v>
      </c>
      <c r="AW70" s="152"/>
      <c r="AX70" s="152"/>
      <c r="AY70" s="8"/>
    </row>
    <row r="71" spans="1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55">
        <f>+AV69-AV70</f>
        <v>15000</v>
      </c>
      <c r="AW71" s="155"/>
      <c r="AX71" s="155"/>
      <c r="AY71" s="11"/>
    </row>
    <row r="72" spans="1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152">
        <f>+AV33</f>
        <v>10000</v>
      </c>
      <c r="AW72" s="152"/>
      <c r="AX72" s="152"/>
    </row>
    <row r="73" spans="1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73">
        <f>+AV71-AV72</f>
        <v>5000</v>
      </c>
      <c r="AW73" s="73"/>
      <c r="AX73" s="73"/>
      <c r="AY73" s="8"/>
    </row>
    <row r="74" spans="1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146">
        <f>+AV73</f>
        <v>5000</v>
      </c>
      <c r="AW75" s="151"/>
      <c r="AX75" s="151"/>
    </row>
    <row r="76" spans="1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73">
        <f>+AV72</f>
        <v>10000</v>
      </c>
      <c r="AW76" s="74"/>
      <c r="AX76" s="74"/>
    </row>
    <row r="77" spans="1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75">
        <f>+AV75/AV76</f>
        <v>0.5</v>
      </c>
      <c r="AW77" s="75"/>
      <c r="AX77" s="75"/>
      <c r="AY77" s="27"/>
    </row>
    <row r="78" spans="1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5.6" x14ac:dyDescent="0.3">
      <c r="A80" s="173" t="s">
        <v>97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</row>
    <row r="81" spans="1:51" s="55" customFormat="1" ht="15.6" x14ac:dyDescent="0.3">
      <c r="A81" s="174" t="str">
        <f>IF($K$9="","Show Name &amp; Dates",$K$9&amp;"  "&amp;$AN$9)</f>
        <v>Show Name &amp; Dates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</row>
    <row r="82" spans="1:51" x14ac:dyDescent="0.25">
      <c r="Y82" s="172"/>
      <c r="Z82" s="74"/>
      <c r="AA82" s="74"/>
      <c r="AB82" s="74"/>
    </row>
    <row r="83" spans="1:51" x14ac:dyDescent="0.25">
      <c r="Y83" s="172"/>
      <c r="Z83" s="74"/>
      <c r="AA83" s="74"/>
      <c r="AB83" s="74"/>
    </row>
    <row r="84" spans="1:51" s="26" customFormat="1" ht="15" x14ac:dyDescent="0.25">
      <c r="AB84" s="162" t="s">
        <v>94</v>
      </c>
      <c r="AC84" s="162"/>
      <c r="AD84" s="162"/>
      <c r="AE84" s="162"/>
      <c r="AF84" s="162"/>
      <c r="AG84" s="162"/>
      <c r="AH84" s="162" t="s">
        <v>95</v>
      </c>
      <c r="AI84" s="162"/>
      <c r="AJ84" s="162"/>
      <c r="AK84" s="162"/>
      <c r="AL84" s="162"/>
      <c r="AM84" s="162"/>
      <c r="AN84" s="162"/>
      <c r="AO84" s="162" t="s">
        <v>96</v>
      </c>
      <c r="AP84" s="162"/>
      <c r="AQ84" s="162"/>
      <c r="AR84" s="162"/>
      <c r="AS84" s="162"/>
      <c r="AT84" s="56"/>
      <c r="AU84" s="56"/>
      <c r="AV84" s="56"/>
      <c r="AW84" s="56"/>
      <c r="AX84" s="56"/>
      <c r="AY84" s="56"/>
    </row>
    <row r="85" spans="1:51" s="26" customFormat="1" ht="15" x14ac:dyDescent="0.25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5" x14ac:dyDescent="0.25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163">
        <f>+Y37</f>
        <v>0.8</v>
      </c>
      <c r="AC86" s="164"/>
      <c r="AD86" s="164"/>
      <c r="AE86" s="164"/>
      <c r="AF86" s="164"/>
      <c r="AG86" s="165"/>
      <c r="AH86" s="159" t="str">
        <f>+Y39</f>
        <v>80-100%</v>
      </c>
      <c r="AI86" s="160"/>
      <c r="AJ86" s="160"/>
      <c r="AK86" s="160"/>
      <c r="AL86" s="160"/>
      <c r="AM86" s="160"/>
      <c r="AN86" s="161"/>
      <c r="AO86" s="159" t="str">
        <f>IF(AB86&gt;=0.8,"Yes","No")</f>
        <v>Yes</v>
      </c>
      <c r="AP86" s="160"/>
      <c r="AQ86" s="160"/>
      <c r="AR86" s="160"/>
      <c r="AS86" s="161"/>
      <c r="AT86" s="59"/>
      <c r="AU86" s="59"/>
      <c r="AV86" s="59"/>
      <c r="AW86" s="59"/>
      <c r="AX86" s="59"/>
      <c r="AY86" s="59"/>
    </row>
    <row r="87" spans="1:51" s="26" customFormat="1" ht="15" x14ac:dyDescent="0.25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169">
        <f>Y46</f>
        <v>0.24</v>
      </c>
      <c r="AC87" s="170"/>
      <c r="AD87" s="170"/>
      <c r="AE87" s="170"/>
      <c r="AF87" s="170"/>
      <c r="AG87" s="171"/>
      <c r="AH87" s="169">
        <f>+Y48</f>
        <v>0.45</v>
      </c>
      <c r="AI87" s="170"/>
      <c r="AJ87" s="170"/>
      <c r="AK87" s="170"/>
      <c r="AL87" s="170"/>
      <c r="AM87" s="170"/>
      <c r="AN87" s="171"/>
      <c r="AO87" s="156" t="str">
        <f>IF(AB87&gt;=AH87,"Yes","No")</f>
        <v>No</v>
      </c>
      <c r="AP87" s="157"/>
      <c r="AQ87" s="157"/>
      <c r="AR87" s="157"/>
      <c r="AS87" s="158"/>
      <c r="AT87" s="58"/>
      <c r="AU87" s="58"/>
      <c r="AV87" s="58"/>
      <c r="AW87" s="58"/>
      <c r="AX87" s="58"/>
      <c r="AY87" s="58"/>
    </row>
    <row r="88" spans="1:51" s="26" customFormat="1" ht="15" x14ac:dyDescent="0.25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159">
        <f>+Y53</f>
        <v>15</v>
      </c>
      <c r="AC88" s="160"/>
      <c r="AD88" s="160"/>
      <c r="AE88" s="160"/>
      <c r="AF88" s="160"/>
      <c r="AG88" s="161"/>
      <c r="AH88" s="159">
        <f>+Y52</f>
        <v>20</v>
      </c>
      <c r="AI88" s="160"/>
      <c r="AJ88" s="160"/>
      <c r="AK88" s="160"/>
      <c r="AL88" s="160"/>
      <c r="AM88" s="160"/>
      <c r="AN88" s="161"/>
      <c r="AO88" s="159" t="str">
        <f>IF(AB88&gt;=AH88,"Yes","No")</f>
        <v>No</v>
      </c>
      <c r="AP88" s="160"/>
      <c r="AQ88" s="160"/>
      <c r="AR88" s="160"/>
      <c r="AS88" s="161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169">
        <f>+Y59</f>
        <v>0.3125</v>
      </c>
      <c r="AC89" s="170"/>
      <c r="AD89" s="170"/>
      <c r="AE89" s="170"/>
      <c r="AF89" s="170"/>
      <c r="AG89" s="171"/>
      <c r="AH89" s="169">
        <f>+Y61</f>
        <v>0.25</v>
      </c>
      <c r="AI89" s="170"/>
      <c r="AJ89" s="170"/>
      <c r="AK89" s="170"/>
      <c r="AL89" s="170"/>
      <c r="AM89" s="170"/>
      <c r="AN89" s="171"/>
      <c r="AO89" s="156" t="str">
        <f>IF(AB89&gt;=AH89,"Yes","No")</f>
        <v>Yes</v>
      </c>
      <c r="AP89" s="157"/>
      <c r="AQ89" s="157"/>
      <c r="AR89" s="157"/>
      <c r="AS89" s="158"/>
      <c r="AT89" s="58"/>
      <c r="AU89" s="58"/>
      <c r="AV89" s="58"/>
      <c r="AW89" s="58"/>
      <c r="AX89" s="58"/>
      <c r="AY89" s="58"/>
    </row>
    <row r="90" spans="1:51" s="26" customFormat="1" ht="15" x14ac:dyDescent="0.25"/>
    <row r="91" spans="1:51" s="26" customFormat="1" ht="15" x14ac:dyDescent="0.25">
      <c r="E91" s="26" t="s">
        <v>78</v>
      </c>
    </row>
    <row r="92" spans="1:51" s="26" customFormat="1" ht="15" x14ac:dyDescent="0.25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175">
        <f>+AV27</f>
        <v>208.33333333333334</v>
      </c>
      <c r="AC92" s="176"/>
      <c r="AD92" s="176"/>
      <c r="AE92" s="176"/>
      <c r="AF92" s="176"/>
      <c r="AG92" s="177"/>
      <c r="AH92" s="175">
        <f>+AV29</f>
        <v>596</v>
      </c>
      <c r="AI92" s="176"/>
      <c r="AJ92" s="176"/>
      <c r="AK92" s="176"/>
      <c r="AL92" s="176"/>
      <c r="AM92" s="176"/>
      <c r="AN92" s="177"/>
      <c r="AO92" s="159" t="str">
        <f>IF(AB92&lt;=AH92,"Yes","No")</f>
        <v>Yes</v>
      </c>
      <c r="AP92" s="160"/>
      <c r="AQ92" s="160"/>
      <c r="AR92" s="160"/>
      <c r="AS92" s="161"/>
      <c r="AT92" s="58"/>
      <c r="AU92" s="58"/>
      <c r="AV92" s="58"/>
      <c r="AW92" s="58"/>
      <c r="AX92" s="58"/>
      <c r="AY92" s="58"/>
    </row>
    <row r="93" spans="1:51" s="26" customFormat="1" ht="15" x14ac:dyDescent="0.25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166">
        <f>+AV35</f>
        <v>666.66666666666663</v>
      </c>
      <c r="AC93" s="167"/>
      <c r="AD93" s="167"/>
      <c r="AE93" s="167"/>
      <c r="AF93" s="167"/>
      <c r="AG93" s="168"/>
      <c r="AH93" s="166">
        <f>+AV38</f>
        <v>165</v>
      </c>
      <c r="AI93" s="167"/>
      <c r="AJ93" s="167"/>
      <c r="AK93" s="167"/>
      <c r="AL93" s="167"/>
      <c r="AM93" s="167"/>
      <c r="AN93" s="168"/>
      <c r="AO93" s="156" t="str">
        <f>IF(AB93&lt;=AH93,"Yes","No")</f>
        <v>No</v>
      </c>
      <c r="AP93" s="157"/>
      <c r="AQ93" s="157"/>
      <c r="AR93" s="157"/>
      <c r="AS93" s="158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163">
        <f>+AV48</f>
        <v>7.5</v>
      </c>
      <c r="AC94" s="164"/>
      <c r="AD94" s="164"/>
      <c r="AE94" s="164"/>
      <c r="AF94" s="164"/>
      <c r="AG94" s="165"/>
      <c r="AH94" s="163">
        <v>1</v>
      </c>
      <c r="AI94" s="164"/>
      <c r="AJ94" s="164"/>
      <c r="AK94" s="164"/>
      <c r="AL94" s="164"/>
      <c r="AM94" s="164"/>
      <c r="AN94" s="165"/>
      <c r="AO94" s="159" t="str">
        <f>IF(AB94&gt;=AH94,"Yes","No")</f>
        <v>Yes</v>
      </c>
      <c r="AP94" s="160"/>
      <c r="AQ94" s="160"/>
      <c r="AR94" s="160"/>
      <c r="AS94" s="161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169">
        <f>+AV64</f>
        <v>1.8624000000000001</v>
      </c>
      <c r="AC95" s="170"/>
      <c r="AD95" s="170"/>
      <c r="AE95" s="170"/>
      <c r="AF95" s="170"/>
      <c r="AG95" s="171"/>
      <c r="AH95" s="169">
        <v>1</v>
      </c>
      <c r="AI95" s="170"/>
      <c r="AJ95" s="170"/>
      <c r="AK95" s="170"/>
      <c r="AL95" s="170"/>
      <c r="AM95" s="170"/>
      <c r="AN95" s="171"/>
      <c r="AO95" s="156" t="str">
        <f>IF(AB95&gt;=AH95,"Yes","No")</f>
        <v>Yes</v>
      </c>
      <c r="AP95" s="157"/>
      <c r="AQ95" s="157"/>
      <c r="AR95" s="157"/>
      <c r="AS95" s="158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163">
        <f>+AV77</f>
        <v>0.5</v>
      </c>
      <c r="AC96" s="164"/>
      <c r="AD96" s="164"/>
      <c r="AE96" s="164"/>
      <c r="AF96" s="164"/>
      <c r="AG96" s="165"/>
      <c r="AH96" s="163">
        <v>1</v>
      </c>
      <c r="AI96" s="164"/>
      <c r="AJ96" s="164"/>
      <c r="AK96" s="164"/>
      <c r="AL96" s="164"/>
      <c r="AM96" s="164"/>
      <c r="AN96" s="165"/>
      <c r="AO96" s="159" t="str">
        <f>IF(AB96&gt;=AH96,"Yes","No")</f>
        <v>No</v>
      </c>
      <c r="AP96" s="160"/>
      <c r="AQ96" s="160"/>
      <c r="AR96" s="160"/>
      <c r="AS96" s="161"/>
      <c r="AT96" s="58"/>
      <c r="AU96" s="58"/>
      <c r="AV96" s="58"/>
      <c r="AW96" s="58"/>
      <c r="AX96" s="58"/>
      <c r="AY96" s="58"/>
    </row>
    <row r="98" spans="5:45" ht="15" x14ac:dyDescent="0.25">
      <c r="E98" s="26" t="s">
        <v>93</v>
      </c>
    </row>
    <row r="99" spans="5:45" x14ac:dyDescent="0.25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5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5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2016-12-05T14:15:40Z</dcterms:modified>
</cp:coreProperties>
</file>